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FC_Home\Publications\HR_Payroll\Processing_Tips\"/>
    </mc:Choice>
  </mc:AlternateContent>
  <xr:revisionPtr revIDLastSave="0" documentId="8_{578DC14A-9FC7-419E-A5ED-E2E92AF4497C}" xr6:coauthVersionLast="47" xr6:coauthVersionMax="47" xr10:uidLastSave="{00000000-0000-0000-0000-000000000000}"/>
  <bookViews>
    <workbookView xWindow="3600" yWindow="2370" windowWidth="28800" windowHeight="154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K28" i="1" s="1"/>
  <c r="I27" i="1"/>
  <c r="G27" i="1"/>
  <c r="I25" i="1"/>
  <c r="H13" i="1"/>
  <c r="J18" i="1" s="1"/>
  <c r="E32" i="1" s="1"/>
  <c r="K32" i="1" s="1"/>
  <c r="K27" i="1" l="1"/>
  <c r="K29" i="1" s="1"/>
  <c r="I21" i="1"/>
  <c r="E31" i="1"/>
  <c r="K31" i="1" l="1"/>
  <c r="K33" i="1" s="1"/>
</calcChain>
</file>

<file path=xl/sharedStrings.xml><?xml version="1.0" encoding="utf-8"?>
<sst xmlns="http://schemas.openxmlformats.org/spreadsheetml/2006/main" count="101" uniqueCount="86">
  <si>
    <t>EMPLOYEE NAME:</t>
  </si>
  <si>
    <t>SSN:</t>
  </si>
  <si>
    <t>PAY PERIOD #:</t>
  </si>
  <si>
    <t>PAY PERIOD DATES:</t>
  </si>
  <si>
    <t>MILITARY ORDER/S NUMBER (See Note #1):</t>
  </si>
  <si>
    <t>1.  MILITARY BASIC PAY</t>
  </si>
  <si>
    <t>2.  BASIC ALLOWANCE FOR HOUSING (BAH)</t>
  </si>
  <si>
    <t>4.  OTHER MONTHLY MILITARY PAY ENTITLEMENTS:</t>
  </si>
  <si>
    <t>5.  TOTAL MILITARY PAY **(lines 1 through 4)</t>
  </si>
  <si>
    <t>(** Include all monthly military allowances.  Do not include travel, transportation or per diem.)</t>
  </si>
  <si>
    <t>Determine rate of military pay.  TOTAL MONTHLY PAY received (Line 5) DIVIDED by 30</t>
  </si>
  <si>
    <t>equals DAILY MILITARY RATE (DMR).</t>
  </si>
  <si>
    <t>MILITARY DAILY RATE (MDR):</t>
  </si>
  <si>
    <t>AHR equals Additional Hourly Rate for any</t>
  </si>
  <si>
    <t>premium pays, night differential, etc.</t>
  </si>
  <si>
    <t>CHR:</t>
  </si>
  <si>
    <t>AHR</t>
  </si>
  <si>
    <t>EQUALS</t>
  </si>
  <si>
    <t>GROSS CIVILIAN PAY (A):</t>
  </si>
  <si>
    <t>(B) MILITARY PAY:</t>
  </si>
  <si>
    <t>x Factor of</t>
  </si>
  <si>
    <t>MDR</t>
  </si>
  <si>
    <t>TOTAL MILITARY PAY (B):</t>
  </si>
  <si>
    <t>Note #2:  General Schedule (GS) CHR is calculated by using the adjusted basic pay divided by 2087.</t>
  </si>
  <si>
    <t>FOR USE BY CIVILIAN PAY OR RESERVE OR NATIONAL GUARD TECHNICIANS</t>
  </si>
  <si>
    <t>OFFSET WORKSHEET FOR CONTINGENCY OPERATIONS/EMERGENCY MILITARY LEAVE</t>
  </si>
  <si>
    <t xml:space="preserve">      computed in step (A) is collected from the employee's civilian pay account if it has already been paid.</t>
  </si>
  <si>
    <t>2.  If Civilian Pay (A) is more than Military Pay (B), then the employee is entitled to the difference between</t>
  </si>
  <si>
    <t xml:space="preserve">     been paid.</t>
  </si>
  <si>
    <t xml:space="preserve">     (A) and (B).  The military pay amount (B) is collected from the employee's civilian pay account if it has already </t>
  </si>
  <si>
    <t xml:space="preserve">                   SECTION 101(a)(13).</t>
  </si>
  <si>
    <t>**FORMULAS**</t>
  </si>
  <si>
    <t>**PAY COMPARISON**</t>
  </si>
  <si>
    <t>--------------------------------------------------------------------------------------------------------------------------------------------</t>
  </si>
  <si>
    <t>x # of days</t>
  </si>
  <si>
    <t xml:space="preserve">Hours in regularly </t>
  </si>
  <si>
    <t>scheduled biweekly</t>
  </si>
  <si>
    <t>Get factor from schedule</t>
  </si>
  <si>
    <t>below.</t>
  </si>
  <si>
    <t>**FACTORS**</t>
  </si>
  <si>
    <t>----------------------------------------------------------------------------------------------------------------------------------------------------------------</t>
  </si>
  <si>
    <t xml:space="preserve"> </t>
  </si>
  <si>
    <t xml:space="preserve">                                 </t>
  </si>
  <si>
    <t xml:space="preserve">1.  If military (B) is more than Civilian Pay (A), then the employee keeps (B).  The Gross Civilian Pay amount </t>
  </si>
  <si>
    <t>88/22 = 4 hours</t>
  </si>
  <si>
    <t>4/4 = 1</t>
  </si>
  <si>
    <t>8/4 = 2</t>
  </si>
  <si>
    <t>8/8 = 1</t>
  </si>
  <si>
    <t>9/8 = 1.125</t>
  </si>
  <si>
    <t>10/8 = 1.25</t>
  </si>
  <si>
    <t>24/9.6 = 2.5</t>
  </si>
  <si>
    <t>12/10.6 = 1.13207</t>
  </si>
  <si>
    <t>24/10.6 = 2.26415</t>
  </si>
  <si>
    <t>24/12 = 2</t>
  </si>
  <si>
    <t>24/14.4 = 1.66667</t>
  </si>
  <si>
    <t>Hours of contingency</t>
  </si>
  <si>
    <t>operations/law</t>
  </si>
  <si>
    <t>enforcement leave</t>
  </si>
  <si>
    <t>accrued each calendar</t>
  </si>
  <si>
    <t>year</t>
  </si>
  <si>
    <t>additional military</t>
  </si>
  <si>
    <t>leave authorized</t>
  </si>
  <si>
    <t>Number of days of</t>
  </si>
  <si>
    <t xml:space="preserve">Average number of </t>
  </si>
  <si>
    <t>hours per work day</t>
  </si>
  <si>
    <t xml:space="preserve">per pay period (this </t>
  </si>
  <si>
    <t>is the denominator)</t>
  </si>
  <si>
    <t>Hours charged as</t>
  </si>
  <si>
    <t>military emergency</t>
  </si>
  <si>
    <t>leave in a work day</t>
  </si>
  <si>
    <t>Multiplication factor</t>
  </si>
  <si>
    <t xml:space="preserve">to determine daily </t>
  </si>
  <si>
    <t xml:space="preserve">military rate to </t>
  </si>
  <si>
    <t>offset</t>
  </si>
  <si>
    <t>176/22 = 8 hours</t>
  </si>
  <si>
    <t>211/22 = 9.6 hours</t>
  </si>
  <si>
    <t>233/22 = 10.6 hours</t>
  </si>
  <si>
    <t>264/22 = 12 hours</t>
  </si>
  <si>
    <t>317/22 = 14.4 hours</t>
  </si>
  <si>
    <t>3.  BASIC ALLOWANCE FOR SUBSISTENCE (BAS)</t>
  </si>
  <si>
    <t>TOTAL NUMBER OF EMERGENCY MILITARY LEAVE CODED HOURS:</t>
  </si>
  <si>
    <t>(A) CIVILIAN PAY equals number of coded hours multiplied by the CHR</t>
  </si>
  <si>
    <t>x Hours</t>
  </si>
  <si>
    <t xml:space="preserve">Note #1:  Active Duty  TITLE 10 United States Code (USC) SECTION 331, 332, 12406, or as defined in </t>
  </si>
  <si>
    <t>pay period</t>
  </si>
  <si>
    <t>CIVLIAN HOURLY RATE (CHR) See Note #2: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</si>
</sst>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quotePrefix="1"/>
    <xf numFmtId="0" fontId="0" fillId="2" borderId="0" xfId="0" applyFill="1"/>
    <xf numFmtId="0" fontId="0" fillId="3" borderId="0" xfId="0" applyFill="1"/>
    <xf numFmtId="7" fontId="2" fillId="0" borderId="0" xfId="0" applyNumberFormat="1" applyFont="1"/>
    <xf numFmtId="7" fontId="2" fillId="3" borderId="0" xfId="1" applyNumberFormat="1" applyFont="1" applyFill="1"/>
    <xf numFmtId="164" fontId="2" fillId="3" borderId="0" xfId="0" applyNumberFormat="1" applyFont="1" applyFill="1"/>
    <xf numFmtId="164" fontId="0" fillId="0" borderId="0" xfId="0" applyNumberFormat="1"/>
    <xf numFmtId="164" fontId="2" fillId="0" borderId="0" xfId="0" applyNumberFormat="1" applyFont="1"/>
    <xf numFmtId="2" fontId="2" fillId="0" borderId="0" xfId="0" applyNumberFormat="1" applyFont="1"/>
    <xf numFmtId="49" fontId="0" fillId="2" borderId="0" xfId="0" applyNumberFormat="1" applyFill="1" applyProtection="1">
      <protection locked="0"/>
    </xf>
    <xf numFmtId="1" fontId="0" fillId="2" borderId="0" xfId="0" applyNumberFormat="1" applyFill="1" applyProtection="1">
      <protection locked="0"/>
    </xf>
    <xf numFmtId="7" fontId="0" fillId="2" borderId="0" xfId="1" applyNumberFormat="1" applyFont="1" applyFill="1" applyProtection="1">
      <protection locked="0"/>
    </xf>
    <xf numFmtId="164" fontId="0" fillId="2" borderId="0" xfId="0" applyNumberFormat="1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7" fontId="2" fillId="3" borderId="0" xfId="0" applyNumberFormat="1" applyFont="1" applyFill="1"/>
    <xf numFmtId="0" fontId="3" fillId="0" borderId="0" xfId="0" applyFont="1"/>
    <xf numFmtId="164" fontId="0" fillId="4" borderId="0" xfId="0" applyNumberFormat="1" applyFill="1" applyProtection="1">
      <protection locked="0"/>
    </xf>
    <xf numFmtId="164" fontId="2" fillId="4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workbookViewId="0">
      <selection activeCell="H9" sqref="H9"/>
    </sheetView>
  </sheetViews>
  <sheetFormatPr defaultRowHeight="14.5" x14ac:dyDescent="0.35"/>
  <cols>
    <col min="2" max="2" width="10.26953125" customWidth="1"/>
    <col min="4" max="4" width="11" customWidth="1"/>
    <col min="6" max="6" width="11.453125" customWidth="1"/>
    <col min="8" max="8" width="9.81640625" bestFit="1" customWidth="1"/>
    <col min="11" max="11" width="9.81640625" bestFit="1" customWidth="1"/>
  </cols>
  <sheetData>
    <row r="1" spans="1:11" x14ac:dyDescent="0.35">
      <c r="B1" t="s">
        <v>25</v>
      </c>
    </row>
    <row r="3" spans="1:11" x14ac:dyDescent="0.35">
      <c r="A3" t="s">
        <v>0</v>
      </c>
      <c r="C3" s="10"/>
      <c r="D3" s="2"/>
      <c r="E3" s="2"/>
      <c r="F3" s="2"/>
      <c r="G3" t="s">
        <v>1</v>
      </c>
      <c r="H3" s="10"/>
      <c r="I3" s="2"/>
    </row>
    <row r="5" spans="1:11" x14ac:dyDescent="0.35">
      <c r="A5" t="s">
        <v>2</v>
      </c>
      <c r="C5" s="11"/>
      <c r="E5" t="s">
        <v>3</v>
      </c>
      <c r="G5" s="10"/>
      <c r="H5" s="2"/>
      <c r="I5" s="2"/>
      <c r="J5" s="2"/>
      <c r="K5" s="2"/>
    </row>
    <row r="7" spans="1:11" x14ac:dyDescent="0.35">
      <c r="A7" t="s">
        <v>4</v>
      </c>
      <c r="F7" s="10"/>
      <c r="G7" s="2"/>
      <c r="H7" s="2"/>
      <c r="I7" s="2"/>
      <c r="J7" s="2"/>
      <c r="K7" s="2"/>
    </row>
    <row r="9" spans="1:11" x14ac:dyDescent="0.35">
      <c r="A9" t="s">
        <v>5</v>
      </c>
      <c r="H9" s="12"/>
      <c r="I9" s="3"/>
      <c r="J9" s="3"/>
    </row>
    <row r="10" spans="1:11" x14ac:dyDescent="0.35">
      <c r="A10" t="s">
        <v>6</v>
      </c>
      <c r="H10" s="12"/>
      <c r="I10" s="3"/>
      <c r="J10" s="3"/>
    </row>
    <row r="11" spans="1:11" x14ac:dyDescent="0.35">
      <c r="A11" t="s">
        <v>79</v>
      </c>
      <c r="H11" s="12"/>
      <c r="I11" s="3"/>
      <c r="J11" s="3"/>
    </row>
    <row r="12" spans="1:11" x14ac:dyDescent="0.35">
      <c r="A12" t="s">
        <v>7</v>
      </c>
      <c r="H12" s="12"/>
      <c r="I12" s="3"/>
      <c r="J12" s="3"/>
    </row>
    <row r="13" spans="1:11" x14ac:dyDescent="0.35">
      <c r="A13" t="s">
        <v>8</v>
      </c>
      <c r="H13" s="5">
        <f>SUM(H9:H12)</f>
        <v>0</v>
      </c>
      <c r="I13" s="3"/>
      <c r="J13" s="3"/>
    </row>
    <row r="14" spans="1:11" x14ac:dyDescent="0.35">
      <c r="A14" t="s">
        <v>9</v>
      </c>
    </row>
    <row r="15" spans="1:11" x14ac:dyDescent="0.35">
      <c r="A15" s="1" t="s">
        <v>40</v>
      </c>
    </row>
    <row r="16" spans="1:11" x14ac:dyDescent="0.35">
      <c r="E16" t="s">
        <v>31</v>
      </c>
    </row>
    <row r="18" spans="1:11" x14ac:dyDescent="0.35">
      <c r="A18" t="s">
        <v>10</v>
      </c>
      <c r="J18" s="4">
        <f>SUM(H13/30)</f>
        <v>0</v>
      </c>
    </row>
    <row r="19" spans="1:11" x14ac:dyDescent="0.35">
      <c r="A19" t="s">
        <v>11</v>
      </c>
    </row>
    <row r="21" spans="1:11" x14ac:dyDescent="0.35">
      <c r="A21" t="s">
        <v>12</v>
      </c>
      <c r="I21" s="5">
        <f>J18</f>
        <v>0</v>
      </c>
      <c r="J21" s="3"/>
    </row>
    <row r="22" spans="1:11" x14ac:dyDescent="0.35">
      <c r="A22" t="s">
        <v>85</v>
      </c>
      <c r="I22" s="13"/>
      <c r="J22" s="3"/>
    </row>
    <row r="23" spans="1:11" x14ac:dyDescent="0.35">
      <c r="A23" t="s">
        <v>80</v>
      </c>
      <c r="I23" s="14"/>
    </row>
    <row r="25" spans="1:11" x14ac:dyDescent="0.35">
      <c r="A25" t="s">
        <v>81</v>
      </c>
      <c r="I25" s="6">
        <f>SUM(I22*I23)</f>
        <v>0</v>
      </c>
      <c r="J25" s="3"/>
    </row>
    <row r="27" spans="1:11" x14ac:dyDescent="0.35">
      <c r="F27" t="s">
        <v>15</v>
      </c>
      <c r="G27" s="19">
        <f>I22</f>
        <v>0</v>
      </c>
      <c r="H27" t="s">
        <v>82</v>
      </c>
      <c r="I27" s="9">
        <f>I23</f>
        <v>0</v>
      </c>
      <c r="J27" t="s">
        <v>17</v>
      </c>
      <c r="K27" s="8">
        <f>SUM(G27*I27)</f>
        <v>0</v>
      </c>
    </row>
    <row r="28" spans="1:11" x14ac:dyDescent="0.35">
      <c r="A28" t="s">
        <v>13</v>
      </c>
      <c r="F28" t="s">
        <v>16</v>
      </c>
      <c r="G28" s="18"/>
      <c r="H28" t="s">
        <v>82</v>
      </c>
      <c r="I28" s="9">
        <f>I23</f>
        <v>0</v>
      </c>
      <c r="J28" t="s">
        <v>17</v>
      </c>
      <c r="K28" s="8">
        <f>SUM(G28*I28)</f>
        <v>0</v>
      </c>
    </row>
    <row r="29" spans="1:11" x14ac:dyDescent="0.35">
      <c r="A29" t="s">
        <v>14</v>
      </c>
      <c r="G29" t="s">
        <v>18</v>
      </c>
      <c r="K29" s="7">
        <f>SUM(K27:K28)</f>
        <v>0</v>
      </c>
    </row>
    <row r="31" spans="1:11" x14ac:dyDescent="0.35">
      <c r="A31" t="s">
        <v>19</v>
      </c>
      <c r="D31" t="s">
        <v>21</v>
      </c>
      <c r="E31" s="4">
        <f>J18</f>
        <v>0</v>
      </c>
      <c r="F31" t="s">
        <v>34</v>
      </c>
      <c r="G31" s="15" t="s">
        <v>41</v>
      </c>
      <c r="H31" t="s">
        <v>20</v>
      </c>
      <c r="I31" s="15" t="s">
        <v>41</v>
      </c>
      <c r="J31" t="s">
        <v>17</v>
      </c>
      <c r="K31" s="16" t="e">
        <f>SUM(E31*G31*I31)</f>
        <v>#VALUE!</v>
      </c>
    </row>
    <row r="32" spans="1:11" x14ac:dyDescent="0.35">
      <c r="A32" t="s">
        <v>37</v>
      </c>
      <c r="D32" t="s">
        <v>21</v>
      </c>
      <c r="E32" s="4">
        <f>J18</f>
        <v>0</v>
      </c>
      <c r="F32" t="s">
        <v>34</v>
      </c>
      <c r="G32" s="15" t="s">
        <v>41</v>
      </c>
      <c r="H32" t="s">
        <v>20</v>
      </c>
      <c r="I32" s="15" t="s">
        <v>41</v>
      </c>
      <c r="J32" t="s">
        <v>17</v>
      </c>
      <c r="K32" s="16" t="e">
        <f>SUM(E32*G32*I32)</f>
        <v>#VALUE!</v>
      </c>
    </row>
    <row r="33" spans="1:11" x14ac:dyDescent="0.35">
      <c r="A33" t="s">
        <v>38</v>
      </c>
      <c r="G33" t="s">
        <v>22</v>
      </c>
      <c r="K33" s="8" t="e">
        <f>SUM((K31:K32))</f>
        <v>#VALUE!</v>
      </c>
    </row>
    <row r="34" spans="1:11" x14ac:dyDescent="0.35">
      <c r="A34" s="1" t="s">
        <v>33</v>
      </c>
    </row>
    <row r="35" spans="1:11" x14ac:dyDescent="0.35">
      <c r="E35" t="s">
        <v>32</v>
      </c>
    </row>
    <row r="36" spans="1:11" x14ac:dyDescent="0.35">
      <c r="A36" t="s">
        <v>43</v>
      </c>
    </row>
    <row r="37" spans="1:11" x14ac:dyDescent="0.35">
      <c r="A37" t="s">
        <v>26</v>
      </c>
    </row>
    <row r="38" spans="1:11" x14ac:dyDescent="0.35">
      <c r="A38" t="s">
        <v>27</v>
      </c>
    </row>
    <row r="39" spans="1:11" x14ac:dyDescent="0.35">
      <c r="A39" t="s">
        <v>29</v>
      </c>
    </row>
    <row r="40" spans="1:11" x14ac:dyDescent="0.35">
      <c r="A40" t="s">
        <v>28</v>
      </c>
    </row>
    <row r="41" spans="1:11" x14ac:dyDescent="0.35">
      <c r="A41" t="s">
        <v>83</v>
      </c>
    </row>
    <row r="42" spans="1:11" x14ac:dyDescent="0.35">
      <c r="A42" t="s">
        <v>30</v>
      </c>
    </row>
    <row r="43" spans="1:11" x14ac:dyDescent="0.35">
      <c r="A43" t="s">
        <v>23</v>
      </c>
    </row>
    <row r="47" spans="1:11" x14ac:dyDescent="0.35">
      <c r="A47" t="s">
        <v>24</v>
      </c>
    </row>
    <row r="48" spans="1:11" x14ac:dyDescent="0.35">
      <c r="A48" s="1" t="s">
        <v>33</v>
      </c>
    </row>
    <row r="49" spans="1:11" x14ac:dyDescent="0.35">
      <c r="F49" s="17" t="s">
        <v>39</v>
      </c>
      <c r="J49" t="s">
        <v>42</v>
      </c>
    </row>
    <row r="52" spans="1:11" x14ac:dyDescent="0.35">
      <c r="C52" s="17" t="s">
        <v>55</v>
      </c>
      <c r="D52" s="17"/>
    </row>
    <row r="53" spans="1:11" x14ac:dyDescent="0.35">
      <c r="C53" s="17" t="s">
        <v>56</v>
      </c>
      <c r="D53" s="17"/>
      <c r="G53" s="17" t="s">
        <v>63</v>
      </c>
      <c r="H53" s="17"/>
      <c r="K53" s="17" t="s">
        <v>70</v>
      </c>
    </row>
    <row r="54" spans="1:11" x14ac:dyDescent="0.35">
      <c r="A54" s="17" t="s">
        <v>35</v>
      </c>
      <c r="B54" s="17"/>
      <c r="C54" s="17" t="s">
        <v>57</v>
      </c>
      <c r="D54" s="17"/>
      <c r="E54" s="17" t="s">
        <v>62</v>
      </c>
      <c r="F54" s="17"/>
      <c r="G54" s="17" t="s">
        <v>64</v>
      </c>
      <c r="H54" s="17"/>
      <c r="I54" s="17" t="s">
        <v>67</v>
      </c>
      <c r="J54" s="17"/>
      <c r="K54" s="17" t="s">
        <v>71</v>
      </c>
    </row>
    <row r="55" spans="1:11" x14ac:dyDescent="0.35">
      <c r="A55" s="17" t="s">
        <v>36</v>
      </c>
      <c r="B55" s="17"/>
      <c r="C55" s="17" t="s">
        <v>58</v>
      </c>
      <c r="D55" s="17"/>
      <c r="E55" s="17" t="s">
        <v>60</v>
      </c>
      <c r="F55" s="17"/>
      <c r="G55" s="17" t="s">
        <v>65</v>
      </c>
      <c r="H55" s="17"/>
      <c r="I55" s="17" t="s">
        <v>68</v>
      </c>
      <c r="J55" s="17"/>
      <c r="K55" s="17" t="s">
        <v>72</v>
      </c>
    </row>
    <row r="56" spans="1:11" x14ac:dyDescent="0.35">
      <c r="A56" s="17" t="s">
        <v>84</v>
      </c>
      <c r="B56" s="17"/>
      <c r="C56" s="17" t="s">
        <v>59</v>
      </c>
      <c r="D56" s="17"/>
      <c r="E56" s="17" t="s">
        <v>61</v>
      </c>
      <c r="F56" s="17"/>
      <c r="G56" s="17" t="s">
        <v>66</v>
      </c>
      <c r="H56" s="17"/>
      <c r="I56" s="17" t="s">
        <v>69</v>
      </c>
      <c r="J56" s="17"/>
      <c r="K56" s="17" t="s">
        <v>73</v>
      </c>
    </row>
    <row r="57" spans="1:11" x14ac:dyDescent="0.35">
      <c r="A57">
        <v>40</v>
      </c>
      <c r="C57">
        <v>88</v>
      </c>
      <c r="E57">
        <v>22</v>
      </c>
      <c r="G57" t="s">
        <v>44</v>
      </c>
      <c r="I57">
        <v>4</v>
      </c>
      <c r="K57" t="s">
        <v>45</v>
      </c>
    </row>
    <row r="58" spans="1:11" x14ac:dyDescent="0.35">
      <c r="A58">
        <v>40</v>
      </c>
      <c r="C58">
        <v>88</v>
      </c>
      <c r="E58">
        <v>22</v>
      </c>
      <c r="G58" t="s">
        <v>44</v>
      </c>
      <c r="I58">
        <v>8</v>
      </c>
      <c r="K58" t="s">
        <v>46</v>
      </c>
    </row>
    <row r="59" spans="1:11" x14ac:dyDescent="0.35">
      <c r="A59">
        <v>80</v>
      </c>
      <c r="C59">
        <v>176</v>
      </c>
      <c r="E59">
        <v>22</v>
      </c>
      <c r="G59" t="s">
        <v>74</v>
      </c>
      <c r="I59">
        <v>8</v>
      </c>
      <c r="K59" t="s">
        <v>47</v>
      </c>
    </row>
    <row r="60" spans="1:11" x14ac:dyDescent="0.35">
      <c r="A60">
        <v>80</v>
      </c>
      <c r="C60">
        <v>176</v>
      </c>
      <c r="E60">
        <v>22</v>
      </c>
      <c r="G60" t="s">
        <v>74</v>
      </c>
      <c r="I60">
        <v>9</v>
      </c>
      <c r="K60" t="s">
        <v>48</v>
      </c>
    </row>
    <row r="61" spans="1:11" x14ac:dyDescent="0.35">
      <c r="A61">
        <v>80</v>
      </c>
      <c r="C61">
        <v>176</v>
      </c>
      <c r="E61">
        <v>22</v>
      </c>
      <c r="G61" t="s">
        <v>74</v>
      </c>
      <c r="I61">
        <v>10</v>
      </c>
      <c r="K61" t="s">
        <v>49</v>
      </c>
    </row>
    <row r="62" spans="1:11" x14ac:dyDescent="0.35">
      <c r="A62">
        <v>96</v>
      </c>
      <c r="C62">
        <v>211</v>
      </c>
      <c r="E62">
        <v>22</v>
      </c>
      <c r="G62" t="s">
        <v>75</v>
      </c>
      <c r="I62">
        <v>24</v>
      </c>
      <c r="K62" t="s">
        <v>50</v>
      </c>
    </row>
    <row r="63" spans="1:11" x14ac:dyDescent="0.35">
      <c r="A63">
        <v>106</v>
      </c>
      <c r="C63">
        <v>233</v>
      </c>
      <c r="E63">
        <v>22</v>
      </c>
      <c r="G63" t="s">
        <v>76</v>
      </c>
      <c r="I63">
        <v>12</v>
      </c>
      <c r="K63" t="s">
        <v>51</v>
      </c>
    </row>
    <row r="64" spans="1:11" x14ac:dyDescent="0.35">
      <c r="A64">
        <v>106</v>
      </c>
      <c r="C64">
        <v>233</v>
      </c>
      <c r="E64">
        <v>22</v>
      </c>
      <c r="G64" t="s">
        <v>76</v>
      </c>
      <c r="I64">
        <v>24</v>
      </c>
      <c r="K64" t="s">
        <v>52</v>
      </c>
    </row>
    <row r="65" spans="1:11" x14ac:dyDescent="0.35">
      <c r="A65">
        <v>120</v>
      </c>
      <c r="C65">
        <v>264</v>
      </c>
      <c r="E65">
        <v>22</v>
      </c>
      <c r="G65" t="s">
        <v>77</v>
      </c>
      <c r="I65">
        <v>24</v>
      </c>
      <c r="K65" t="s">
        <v>53</v>
      </c>
    </row>
    <row r="66" spans="1:11" x14ac:dyDescent="0.35">
      <c r="A66">
        <v>144</v>
      </c>
      <c r="C66">
        <v>317</v>
      </c>
      <c r="E66">
        <v>22</v>
      </c>
      <c r="G66" t="s">
        <v>78</v>
      </c>
      <c r="I66">
        <v>24</v>
      </c>
      <c r="K66" t="s">
        <v>54</v>
      </c>
    </row>
  </sheetData>
  <sheetProtection sheet="1" objects="1" scenarios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Military Leave Calculator</dc:title>
  <dc:creator>National Finance Center</dc:creator>
  <cp:lastModifiedBy>Erminger, Wyatt - OCFO</cp:lastModifiedBy>
  <dcterms:created xsi:type="dcterms:W3CDTF">2008-11-06T14:02:11Z</dcterms:created>
  <dcterms:modified xsi:type="dcterms:W3CDTF">2023-07-27T18:52:49Z</dcterms:modified>
</cp:coreProperties>
</file>